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atechfile.wa.lcl\watech\WATECH\LegalServices\Acquisitions\Vendor Master Services Agreements\Procurements\Ethernet - Wireline &amp; Wireless\RFQs\N21-RFQ-025\Vendor Responses\Mammoth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7" i="4" l="1"/>
  <c r="U7" i="4"/>
  <c r="T7" i="4"/>
  <c r="S7" i="4"/>
  <c r="V6" i="4"/>
  <c r="U6" i="4"/>
  <c r="T6" i="4"/>
  <c r="S6" i="4"/>
  <c r="V12" i="4" l="1"/>
  <c r="U12" i="4"/>
  <c r="T12" i="4"/>
  <c r="S12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<sst xmlns="http://schemas.openxmlformats.org/spreadsheetml/2006/main" count="83" uniqueCount="54">
  <si>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</si>
  <si>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</si>
  <si>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</si>
  <si>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</si>
  <si>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</si>
  <si>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</si>
  <si>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</si>
  <si>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</si>
  <si>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</si>
  <si>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</si>
  <si>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</si>
  <si>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</si>
  <si>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</si>
  <si>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</si>
  <si>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</si>
  <si>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</si>
  <si>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</si>
  <si>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</si>
  <si>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</si>
  <si>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</si>
  <si>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</si>
  <si>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</si>
  <si>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</si>
  <si>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</si>
  <si>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</si>
  <si>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</si>
  <si>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</si>
  <si>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</si>
  <si>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</si>
  <si>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</si>
  <si>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</si>
  <si>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33701 9th Ave S                                            Federal Way, WA  98003-6762</t>
  </si>
  <si>
    <t>LOTFED</t>
  </si>
  <si>
    <t>Dean Renner                                           206-909-2144           Drenner@walottery.com</t>
  </si>
  <si>
    <t>100M</t>
  </si>
  <si>
    <t>Brandon Ainsworth 360-890-0827 brandon.ainsworth@des.wa.gov</t>
  </si>
  <si>
    <t>Install extended hand off within 10 FT of existing connection per LCON</t>
  </si>
  <si>
    <t>NO</t>
  </si>
  <si>
    <t>DSBTAC</t>
  </si>
  <si>
    <t>Victoria Laraway 360-725-3841 Victoria.Laraway@dsb.wa.gov</t>
  </si>
  <si>
    <t>Install extended handoff per attached site map (LOTFEDWAY Federal Way Floor plan.pdf)</t>
  </si>
  <si>
    <t>N/A</t>
  </si>
  <si>
    <t xml:space="preserve">VE-OLY3404/DES-GA_DTS/ LTS-DES-GA_DTS </t>
  </si>
  <si>
    <t>PE-OLY3404/DES-GA_DTS/ LTS-DES-GA_DTS</t>
  </si>
  <si>
    <t>1312 Fones Road SE, Building 4, Olympia, WA 98501-2718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</si>
  <si>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</si>
  <si>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N21-RFQ-025</t>
  </si>
  <si>
    <t>PE-PCO1101 / CNTY1101 / DSHS2017</t>
  </si>
  <si>
    <t>Franklin County Public Safty Building 1016 N 4th Ave, Pasco, WA 99301-3706</t>
  </si>
  <si>
    <t>Vendor to extend handoff of DEMARC to within 10 feet of customer equipment per LCON - Contact LCON for additional information and site access. Install extended handoff per attached site map (CNTY1101(Franklin).pdf)</t>
  </si>
  <si>
    <t>VE-PCO1101 / CNTY1101 / DSHS2017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</si>
  <si>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</si>
  <si>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949 MARKET STREET  Suite 508
TACOMA, WA  98402-3604</t>
  </si>
  <si>
    <t>Primary Contact -                                         Brian Post  509-546-5825 bpost@co.franklin.wa.us                     Backup Contact -                                              Liz Cupples 509-546-5875 lcupples@co.franklin.wa.us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</si>
</sst>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="80" zoomScaleNormal="80" workbookViewId="0">
      <selection activeCell="A4" sqref="A4"/>
    </sheetView>
  </sheetViews>
  <sheetFormatPr defaultColWidth="8.81640625" defaultRowHeight="15.5" x14ac:dyDescent="0.35"/>
  <cols>
    <col min="1" max="1" width="4.453125" style="1" bestFit="1" customWidth="1"/>
    <col min="2" max="2" width="46.81640625" style="1" customWidth="1"/>
    <col min="3" max="3" width="35.1796875" style="120" customWidth="1"/>
    <col min="4" max="4" width="38.1796875" style="120" customWidth="1"/>
    <col min="5" max="5" width="42.453125" style="120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07" customWidth="1"/>
    <col min="18" max="18" width="13" style="10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24" t="s">
        <v>46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Q1" s="103"/>
      <c r="R1" s="104"/>
      <c r="S1" s="4"/>
      <c r="T1" s="4"/>
    </row>
    <row r="2" spans="1:22" ht="25.25" customHeight="1" thickBot="1" x14ac:dyDescent="0.4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5" t="s">
        <v>29</v>
      </c>
      <c r="N2" s="126"/>
      <c r="O2" s="126"/>
      <c r="P2" s="126"/>
      <c r="Q2" s="105"/>
      <c r="R2" s="106"/>
      <c r="S2" s="92"/>
      <c r="T2" s="92"/>
    </row>
    <row r="3" spans="1:22" s="90" customFormat="1" ht="54" customHeight="1" thickBot="1" x14ac:dyDescent="0.4">
      <c r="A3" s="10"/>
      <c r="B3" s="11"/>
      <c r="C3" s="118"/>
      <c r="D3" s="118"/>
      <c r="E3" s="118"/>
      <c r="F3" s="12"/>
      <c r="G3" s="12"/>
      <c r="H3" s="12"/>
      <c r="I3" s="131" t="s">
        <v>14</v>
      </c>
      <c r="J3" s="132"/>
      <c r="K3" s="13"/>
      <c r="L3" s="14"/>
      <c r="M3" s="127"/>
      <c r="N3" s="128"/>
      <c r="O3" s="128"/>
      <c r="P3" s="128"/>
      <c r="Q3" s="129" t="s">
        <v>27</v>
      </c>
      <c r="R3" s="130"/>
      <c r="S3" s="133" t="s">
        <v>20</v>
      </c>
      <c r="T3" s="133"/>
      <c r="U3" s="133"/>
      <c r="V3" s="133"/>
    </row>
    <row r="4" spans="1:22" s="90" customFormat="1" ht="78.650000000000006" customHeight="1" thickBot="1" x14ac:dyDescent="0.4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35">
      <c r="A5" s="5">
        <v>1</v>
      </c>
      <c r="B5" s="109" t="s">
        <v>5</v>
      </c>
      <c r="C5" s="48" t="s">
        <v>6</v>
      </c>
      <c r="D5" s="48" t="s">
        <v>7</v>
      </c>
      <c r="E5" s="121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5" x14ac:dyDescent="0.35">
      <c r="A6" s="5">
        <v>2</v>
      </c>
      <c r="B6" s="110" t="s">
        <v>32</v>
      </c>
      <c r="C6" s="89" t="s">
        <v>31</v>
      </c>
      <c r="D6" s="89" t="s">
        <v>33</v>
      </c>
      <c r="E6" s="89" t="s">
        <v>40</v>
      </c>
      <c r="F6" s="112" t="s">
        <v>8</v>
      </c>
      <c r="G6" s="25">
        <v>120</v>
      </c>
      <c r="H6" s="26" t="s">
        <v>34</v>
      </c>
      <c r="I6" s="30">
        <v>5</v>
      </c>
      <c r="J6" s="27">
        <v>95</v>
      </c>
      <c r="K6" s="28"/>
      <c r="L6" s="9"/>
      <c r="M6" s="42"/>
      <c r="N6" s="39"/>
      <c r="O6" s="40">
        <v>0</v>
      </c>
      <c r="P6" s="93">
        <v>0</v>
      </c>
      <c r="Q6" s="122" t="s">
        <v>41</v>
      </c>
      <c r="R6" s="62">
        <v>0</v>
      </c>
      <c r="S6" s="44">
        <f t="shared" si="0"/>
        <v>120</v>
      </c>
      <c r="T6" s="24">
        <f t="shared" si="1"/>
        <v>0</v>
      </c>
      <c r="U6" s="94">
        <f t="shared" si="2"/>
        <v>5</v>
      </c>
      <c r="V6" s="94">
        <f t="shared" si="2"/>
        <v>95</v>
      </c>
    </row>
    <row r="7" spans="1:22" ht="31" x14ac:dyDescent="0.35">
      <c r="A7" s="5">
        <v>3</v>
      </c>
      <c r="B7" s="98" t="s">
        <v>43</v>
      </c>
      <c r="C7" s="96" t="s">
        <v>44</v>
      </c>
      <c r="D7" s="96" t="s">
        <v>35</v>
      </c>
      <c r="E7" s="96" t="s">
        <v>36</v>
      </c>
      <c r="F7" s="113" t="s">
        <v>37</v>
      </c>
      <c r="G7" s="96">
        <v>120</v>
      </c>
      <c r="H7" s="97" t="s">
        <v>34</v>
      </c>
      <c r="I7" s="98">
        <v>5</v>
      </c>
      <c r="J7" s="99">
        <v>95</v>
      </c>
      <c r="K7" s="100"/>
      <c r="L7" s="9"/>
      <c r="M7" s="53">
        <v>110</v>
      </c>
      <c r="N7" s="54" t="s">
        <v>11</v>
      </c>
      <c r="O7" s="55">
        <v>695</v>
      </c>
      <c r="P7" s="55">
        <v>1350</v>
      </c>
      <c r="Q7" s="123" t="s">
        <v>41</v>
      </c>
      <c r="R7" s="61">
        <v>1515</v>
      </c>
      <c r="S7" s="45">
        <f t="shared" si="0"/>
        <v>110</v>
      </c>
      <c r="T7" s="24">
        <f t="shared" si="1"/>
        <v>18030</v>
      </c>
      <c r="U7" s="94">
        <f t="shared" si="2"/>
        <v>5</v>
      </c>
      <c r="V7" s="94">
        <f t="shared" si="2"/>
        <v>95</v>
      </c>
    </row>
    <row r="8" spans="1:22" ht="201.5" x14ac:dyDescent="0.35">
      <c r="A8" s="5">
        <v>4</v>
      </c>
      <c r="B8" s="30" t="s">
        <v>42</v>
      </c>
      <c r="C8" s="89" t="s">
        <v>44</v>
      </c>
      <c r="D8" s="89" t="s">
        <v>35</v>
      </c>
      <c r="E8" s="89" t="s">
        <v>36</v>
      </c>
      <c r="F8" s="112" t="s">
        <v>37</v>
      </c>
      <c r="G8" s="25">
        <v>120</v>
      </c>
      <c r="H8" s="26" t="s">
        <v>34</v>
      </c>
      <c r="I8" s="30">
        <v>5</v>
      </c>
      <c r="J8" s="27">
        <v>95</v>
      </c>
      <c r="K8" s="28" t="s">
        <v>45</v>
      </c>
      <c r="L8" s="9"/>
      <c r="M8" s="42">
        <v>110</v>
      </c>
      <c r="N8" s="39" t="s">
        <v>11</v>
      </c>
      <c r="O8" s="40">
        <v>720</v>
      </c>
      <c r="P8" s="93">
        <v>1350</v>
      </c>
      <c r="Q8" s="122" t="s">
        <v>41</v>
      </c>
      <c r="R8" s="62">
        <v>1515</v>
      </c>
      <c r="S8" s="44">
        <f t="shared" ref="S8:S12" si="3">IF(ISBLANK(M8),G8,M8)</f>
        <v>110</v>
      </c>
      <c r="T8" s="24">
        <f t="shared" ref="T8:T12" si="4">24*O8+P8</f>
        <v>18630</v>
      </c>
      <c r="U8" s="94">
        <f t="shared" ref="U8:V12" si="5">I8</f>
        <v>5</v>
      </c>
      <c r="V8" s="94">
        <f t="shared" ref="V8:V12" si="6">J8</f>
        <v>95</v>
      </c>
    </row>
    <row r="9" spans="1:22" ht="31" x14ac:dyDescent="0.35">
      <c r="A9" s="5">
        <v>5</v>
      </c>
      <c r="B9" s="98" t="s">
        <v>38</v>
      </c>
      <c r="C9" s="95" t="s">
        <v>52</v>
      </c>
      <c r="D9" s="95" t="s">
        <v>39</v>
      </c>
      <c r="E9" s="95" t="s">
        <v>36</v>
      </c>
      <c r="F9" s="113" t="s">
        <v>37</v>
      </c>
      <c r="G9" s="96">
        <v>120</v>
      </c>
      <c r="H9" s="97" t="s">
        <v>34</v>
      </c>
      <c r="I9" s="98">
        <v>5</v>
      </c>
      <c r="J9" s="99">
        <v>95</v>
      </c>
      <c r="K9" s="100"/>
      <c r="L9" s="9"/>
      <c r="M9" s="76">
        <v>110</v>
      </c>
      <c r="N9" s="77" t="s">
        <v>11</v>
      </c>
      <c r="O9" s="78">
        <v>698</v>
      </c>
      <c r="P9" s="55">
        <v>1350</v>
      </c>
      <c r="Q9" s="123" t="s">
        <v>41</v>
      </c>
      <c r="R9" s="65">
        <v>1230</v>
      </c>
      <c r="S9" s="44">
        <f t="shared" si="3"/>
        <v>110</v>
      </c>
      <c r="T9" s="24">
        <f t="shared" si="4"/>
        <v>18102</v>
      </c>
      <c r="U9" s="94">
        <f t="shared" si="5"/>
        <v>5</v>
      </c>
      <c r="V9" s="94">
        <f t="shared" si="6"/>
        <v>95</v>
      </c>
    </row>
    <row r="10" spans="1:22" ht="93" x14ac:dyDescent="0.35">
      <c r="A10" s="5">
        <v>6</v>
      </c>
      <c r="B10" s="110" t="s">
        <v>47</v>
      </c>
      <c r="C10" s="89" t="s">
        <v>48</v>
      </c>
      <c r="D10" s="89" t="s">
        <v>53</v>
      </c>
      <c r="E10" s="89" t="s">
        <v>49</v>
      </c>
      <c r="F10" s="112" t="s">
        <v>8</v>
      </c>
      <c r="G10" s="25">
        <v>150</v>
      </c>
      <c r="H10" s="26" t="s">
        <v>34</v>
      </c>
      <c r="I10" s="30">
        <v>5</v>
      </c>
      <c r="J10" s="27">
        <v>95</v>
      </c>
      <c r="K10" s="28"/>
      <c r="L10" s="9"/>
      <c r="M10" s="42">
        <v>120</v>
      </c>
      <c r="N10" s="39" t="s">
        <v>11</v>
      </c>
      <c r="O10" s="40">
        <v>670</v>
      </c>
      <c r="P10" s="93">
        <v>750</v>
      </c>
      <c r="Q10" s="122" t="s">
        <v>41</v>
      </c>
      <c r="R10" s="62">
        <v>2590.98</v>
      </c>
      <c r="S10" s="44">
        <f t="shared" si="3"/>
        <v>120</v>
      </c>
      <c r="T10" s="24">
        <f t="shared" si="4"/>
        <v>16830</v>
      </c>
      <c r="U10" s="94">
        <f t="shared" si="5"/>
        <v>5</v>
      </c>
      <c r="V10" s="94">
        <f t="shared" si="5"/>
        <v>95</v>
      </c>
    </row>
    <row r="11" spans="1:22" ht="215.5" customHeight="1" x14ac:dyDescent="0.35">
      <c r="A11" s="5">
        <v>7</v>
      </c>
      <c r="B11" s="96" t="s">
        <v>50</v>
      </c>
      <c r="C11" s="96" t="s">
        <v>48</v>
      </c>
      <c r="D11" s="96" t="s">
        <v>53</v>
      </c>
      <c r="E11" s="96" t="s">
        <v>49</v>
      </c>
      <c r="F11" s="113" t="s">
        <v>8</v>
      </c>
      <c r="G11" s="96">
        <v>150</v>
      </c>
      <c r="H11" s="97" t="s">
        <v>34</v>
      </c>
      <c r="I11" s="98">
        <v>5</v>
      </c>
      <c r="J11" s="99">
        <v>95</v>
      </c>
      <c r="K11" s="100" t="s">
        <v>51</v>
      </c>
      <c r="L11" s="9"/>
      <c r="M11" s="53">
        <v>120</v>
      </c>
      <c r="N11" s="54" t="s">
        <v>11</v>
      </c>
      <c r="O11" s="55">
        <v>880</v>
      </c>
      <c r="P11" s="55">
        <v>750</v>
      </c>
      <c r="Q11" s="122" t="s">
        <v>41</v>
      </c>
      <c r="R11" s="61">
        <v>3015.18</v>
      </c>
      <c r="S11" s="45">
        <f t="shared" si="3"/>
        <v>120</v>
      </c>
      <c r="T11" s="24">
        <f t="shared" si="4"/>
        <v>21870</v>
      </c>
      <c r="U11" s="94">
        <f t="shared" si="5"/>
        <v>5</v>
      </c>
      <c r="V11" s="94">
        <f t="shared" si="5"/>
        <v>95</v>
      </c>
    </row>
    <row r="12" spans="1:22" x14ac:dyDescent="0.3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si="3"/>
        <v>0</v>
      </c>
      <c r="T12" s="24">
        <f t="shared" si="4"/>
        <v>0</v>
      </c>
      <c r="U12" s="94">
        <f t="shared" si="5"/>
        <v>0</v>
      </c>
      <c r="V12" s="94">
        <f t="shared" si="6"/>
        <v>0</v>
      </c>
    </row>
    <row r="13" spans="1:22" x14ac:dyDescent="0.3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3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3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3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3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3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3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2:S33">
    <cfRule type="expression" dxfId="3" priority="17">
      <formula>M5&gt;G5</formula>
    </cfRule>
    <cfRule type="expression" priority="18">
      <formula>$M$5&gt;$G$5</formula>
    </cfRule>
  </conditionalFormatting>
  <conditionalFormatting sqref="S8:S9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0:S11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C43557A-73CA-4A44-A358-C3E21F7CB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3ba6529a-30c2-491d-bd2f-ab5af98b37fc"/>
    <ds:schemaRef ds:uri="http://schemas.microsoft.com/office/2006/documentManagement/types"/>
    <ds:schemaRef ds:uri="7d544bdc-a7fa-4516-973e-3ad2926cbdd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2021-05-20T18:48:55Z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